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G:\1. Verwaltung\2. Vergaben\2. Vergabedokumentation\2. Dienst- und freiberufliche Leistungen\2026\2026-06-10 Ingenieurleistung Nordring LF8-9 EU-weit Spenner\"/>
    </mc:Choice>
  </mc:AlternateContent>
  <xr:revisionPtr revIDLastSave="0" documentId="13_ncr:1_{1E1854EC-33DA-44D3-94FD-46A6657E0DE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E25" i="1" s="1"/>
  <c r="D5" i="1"/>
  <c r="D25" i="1" s="1"/>
  <c r="B5" i="1"/>
  <c r="C5" i="1"/>
  <c r="E8" i="1"/>
  <c r="E26" i="1" s="1"/>
  <c r="D8" i="1"/>
  <c r="D26" i="1" s="1"/>
  <c r="C8" i="1"/>
  <c r="B8" i="1"/>
  <c r="E12" i="1"/>
  <c r="E27" i="1" s="1"/>
  <c r="D12" i="1"/>
  <c r="D27" i="1" s="1"/>
  <c r="C12" i="1"/>
  <c r="B12" i="1"/>
  <c r="E29" i="1" l="1"/>
  <c r="D29" i="1"/>
  <c r="B27" i="1"/>
  <c r="B26" i="1"/>
  <c r="C26" i="1"/>
  <c r="C27" i="1"/>
  <c r="B25" i="1" l="1"/>
  <c r="B29" i="1" s="1"/>
  <c r="C25" i="1"/>
  <c r="C29" i="1" s="1"/>
</calcChain>
</file>

<file path=xl/sharedStrings.xml><?xml version="1.0" encoding="utf-8"?>
<sst xmlns="http://schemas.openxmlformats.org/spreadsheetml/2006/main" count="49" uniqueCount="34">
  <si>
    <t>4 Punkte</t>
  </si>
  <si>
    <t>2 Punkte</t>
  </si>
  <si>
    <t>Auswertung</t>
  </si>
  <si>
    <t>Ergebnis</t>
  </si>
  <si>
    <t xml:space="preserve">5 Punkte </t>
  </si>
  <si>
    <t xml:space="preserve">3 Punkte </t>
  </si>
  <si>
    <t xml:space="preserve">1 Punkt </t>
  </si>
  <si>
    <t xml:space="preserve">Bewertung Konzept/Projektteam: </t>
  </si>
  <si>
    <t xml:space="preserve">sehr gut; lässt eine sehr hohe Qualifikation/Planungsqualität/Erfüllung der Planungsziele erwarten </t>
  </si>
  <si>
    <t xml:space="preserve">gut; durchweg überzeugend, lässt eine hohe Qualifikation/gute Qualität/Erfüllung der Planungsziele erwarten </t>
  </si>
  <si>
    <t xml:space="preserve">befriedigend; den Anforderungen an ein mit Planungsaufgaben vergleichbarer Art erfahrenes Unternehmen durchweg entsprechend </t>
  </si>
  <si>
    <t xml:space="preserve">ausreichend; den Erwartungen/Anforderungen  noch entsprechend </t>
  </si>
  <si>
    <t>ungegnügend; kaum aussagekräftige/keine projektspezifischen Bieterangaben</t>
  </si>
  <si>
    <t>bewertungsrelevante Angaben fehlen im endgültigen Angebot = Ausschluss des Angebotes</t>
  </si>
  <si>
    <t xml:space="preserve">0 Punkte </t>
  </si>
  <si>
    <t>Preis  30%</t>
  </si>
  <si>
    <t>Honorarangebot 30%</t>
  </si>
  <si>
    <t xml:space="preserve">Auftragsbezogene Qualifikation und Organisation des Projektteam (30 %) </t>
  </si>
  <si>
    <t>Bemerkungen</t>
  </si>
  <si>
    <t xml:space="preserve">Qualifikation und Organisation Team 30 % </t>
  </si>
  <si>
    <t>Vergabe Ingenieurleistungen LF 8+9 gem. HOAI und örtliche Bauüberwachung</t>
  </si>
  <si>
    <t>Anbieter 1</t>
  </si>
  <si>
    <t>Anbieter 2</t>
  </si>
  <si>
    <t>Anbieter 3</t>
  </si>
  <si>
    <t>Anbieter 4</t>
  </si>
  <si>
    <t>beispielhafte Darstellung</t>
  </si>
  <si>
    <t xml:space="preserve">Referenzen vergleichbarer Baumaßnahmen 40 % </t>
  </si>
  <si>
    <t xml:space="preserve">Referenzen 40 % </t>
  </si>
  <si>
    <t>Projekt- und Bauüberwachungskonzept; Organisation der Bauüberwachung, Termin-, Qualitäts- und Nachtragsmanagement, Reaktionszeiten und Vetretungsregelungen (20 %)</t>
  </si>
  <si>
    <t>Erfahrung durch vergleichbare Projekte im offenen Kanalbau  (10%)</t>
  </si>
  <si>
    <t>Qualitätssicherung und Arbeitssicherheit, Prüf- und Sicherheitskonzept, Berichtswesen, Abstimmung mit Auftraggeber (10 %)</t>
  </si>
  <si>
    <t xml:space="preserve"> </t>
  </si>
  <si>
    <t>BV Nordring, SW- und RW-Kanäle</t>
  </si>
  <si>
    <t>Anzahl und Qualität vergleichbarer Projekte im gesteuerten Rohrvortrieb hinsichtlich Baugröße/Rohrdurchmesser/Vortriebslängen/Baugrund einschließlich Qualifikation der vorgesehenen Bauleiter (30%)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</si>
</sst>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0" fillId="3" borderId="2" xfId="0" applyFill="1" applyBorder="1"/>
    <xf numFmtId="0" fontId="1" fillId="4" borderId="1" xfId="0" applyFont="1" applyFill="1" applyBorder="1"/>
    <xf numFmtId="0" fontId="1" fillId="7" borderId="1" xfId="0" applyFont="1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1" fillId="5" borderId="1" xfId="0" applyFont="1" applyFill="1" applyBorder="1"/>
    <xf numFmtId="0" fontId="1" fillId="0" borderId="1" xfId="0" applyFont="1" applyBorder="1"/>
    <xf numFmtId="0" fontId="0" fillId="0" borderId="6" xfId="0" applyBorder="1"/>
    <xf numFmtId="0" fontId="0" fillId="0" borderId="7" xfId="0" applyBorder="1"/>
    <xf numFmtId="0" fontId="1" fillId="8" borderId="1" xfId="0" applyFont="1" applyFill="1" applyBorder="1"/>
    <xf numFmtId="164" fontId="0" fillId="0" borderId="4" xfId="1" applyFont="1" applyBorder="1"/>
    <xf numFmtId="164" fontId="0" fillId="0" borderId="5" xfId="1" applyFont="1" applyBorder="1"/>
    <xf numFmtId="164" fontId="0" fillId="5" borderId="8" xfId="0" applyNumberFormat="1" applyFill="1" applyBorder="1"/>
    <xf numFmtId="0" fontId="0" fillId="2" borderId="12" xfId="0" applyFill="1" applyBorder="1" applyAlignment="1">
      <alignment wrapText="1"/>
    </xf>
    <xf numFmtId="164" fontId="1" fillId="8" borderId="1" xfId="0" applyNumberFormat="1" applyFont="1" applyFill="1" applyBorder="1"/>
    <xf numFmtId="0" fontId="0" fillId="2" borderId="11" xfId="0" applyFill="1" applyBorder="1" applyAlignment="1">
      <alignment wrapText="1"/>
    </xf>
    <xf numFmtId="0" fontId="1" fillId="0" borderId="13" xfId="0" applyFont="1" applyBorder="1"/>
    <xf numFmtId="0" fontId="0" fillId="0" borderId="0" xfId="0" applyAlignment="1">
      <alignment horizontal="left" vertical="center" wrapText="1"/>
    </xf>
    <xf numFmtId="2" fontId="0" fillId="4" borderId="10" xfId="0" applyNumberFormat="1" applyFill="1" applyBorder="1" applyAlignment="1">
      <alignment horizontal="center"/>
    </xf>
    <xf numFmtId="2" fontId="0" fillId="5" borderId="10" xfId="0" applyNumberFormat="1" applyFill="1" applyBorder="1" applyAlignment="1">
      <alignment horizontal="center"/>
    </xf>
    <xf numFmtId="164" fontId="0" fillId="5" borderId="13" xfId="0" applyNumberFormat="1" applyFill="1" applyBorder="1"/>
    <xf numFmtId="0" fontId="0" fillId="0" borderId="14" xfId="0" applyBorder="1"/>
    <xf numFmtId="0" fontId="0" fillId="2" borderId="6" xfId="0" applyFill="1" applyBorder="1" applyAlignment="1">
      <alignment wrapText="1"/>
    </xf>
    <xf numFmtId="2" fontId="0" fillId="5" borderId="13" xfId="0" applyNumberFormat="1" applyFill="1" applyBorder="1" applyAlignment="1">
      <alignment horizontal="center"/>
    </xf>
    <xf numFmtId="2" fontId="0" fillId="4" borderId="15" xfId="0" applyNumberFormat="1" applyFill="1" applyBorder="1" applyAlignment="1">
      <alignment horizontal="center"/>
    </xf>
    <xf numFmtId="164" fontId="1" fillId="8" borderId="13" xfId="0" applyNumberFormat="1" applyFont="1" applyFill="1" applyBorder="1"/>
    <xf numFmtId="0" fontId="0" fillId="0" borderId="0" xfId="0" applyAlignment="1">
      <alignment wrapText="1"/>
    </xf>
    <xf numFmtId="3" fontId="3" fillId="0" borderId="13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/>
    </xf>
    <xf numFmtId="0" fontId="0" fillId="6" borderId="12" xfId="0" applyFill="1" applyBorder="1" applyAlignment="1">
      <alignment wrapText="1"/>
    </xf>
    <xf numFmtId="0" fontId="1" fillId="0" borderId="13" xfId="0" applyFont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/>
    <xf numFmtId="0" fontId="1" fillId="0" borderId="1" xfId="0" applyFont="1" applyBorder="1" applyAlignment="1">
      <alignment wrapText="1"/>
    </xf>
    <xf numFmtId="3" fontId="3" fillId="0" borderId="8" xfId="0" applyNumberFormat="1" applyFont="1" applyBorder="1" applyAlignment="1">
      <alignment vertical="center" wrapText="1"/>
    </xf>
    <xf numFmtId="164" fontId="0" fillId="0" borderId="18" xfId="1" applyFont="1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Alignment="1">
      <alignment wrapText="1"/>
    </xf>
    <xf numFmtId="0" fontId="1" fillId="0" borderId="8" xfId="0" applyFont="1" applyBorder="1"/>
    <xf numFmtId="2" fontId="0" fillId="5" borderId="8" xfId="0" applyNumberFormat="1" applyFill="1" applyBorder="1" applyAlignment="1">
      <alignment horizontal="center"/>
    </xf>
    <xf numFmtId="2" fontId="0" fillId="4" borderId="22" xfId="0" applyNumberFormat="1" applyFill="1" applyBorder="1" applyAlignment="1">
      <alignment horizontal="center"/>
    </xf>
    <xf numFmtId="164" fontId="1" fillId="8" borderId="8" xfId="0" applyNumberFormat="1" applyFont="1" applyFill="1" applyBorder="1"/>
    <xf numFmtId="0" fontId="1" fillId="0" borderId="15" xfId="0" applyFont="1" applyBorder="1" applyAlignment="1">
      <alignment wrapText="1"/>
    </xf>
    <xf numFmtId="0" fontId="0" fillId="0" borderId="17" xfId="0" applyBorder="1" applyAlignment="1">
      <alignment wrapText="1"/>
    </xf>
    <xf numFmtId="2" fontId="0" fillId="7" borderId="1" xfId="0" applyNumberFormat="1" applyFill="1" applyBorder="1" applyAlignment="1">
      <alignment horizontal="center"/>
    </xf>
    <xf numFmtId="2" fontId="0" fillId="7" borderId="13" xfId="0" applyNumberFormat="1" applyFill="1" applyBorder="1" applyAlignment="1">
      <alignment horizontal="center"/>
    </xf>
    <xf numFmtId="2" fontId="0" fillId="7" borderId="8" xfId="0" applyNumberFormat="1" applyFill="1" applyBorder="1" applyAlignment="1">
      <alignment horizontal="center"/>
    </xf>
    <xf numFmtId="2" fontId="4" fillId="4" borderId="9" xfId="0" applyNumberFormat="1" applyFont="1" applyFill="1" applyBorder="1"/>
    <xf numFmtId="2" fontId="0" fillId="7" borderId="1" xfId="0" applyNumberFormat="1" applyFill="1" applyBorder="1"/>
    <xf numFmtId="2" fontId="0" fillId="7" borderId="8" xfId="0" applyNumberFormat="1" applyFill="1" applyBorder="1"/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6"/>
  <sheetViews>
    <sheetView tabSelected="1" zoomScaleNormal="100" workbookViewId="0">
      <selection activeCell="A10" sqref="A10"/>
    </sheetView>
  </sheetViews>
  <sheetFormatPr baseColWidth="10" defaultRowHeight="15" x14ac:dyDescent="0.25"/>
  <cols>
    <col min="1" max="1" width="60.42578125" customWidth="1"/>
    <col min="2" max="5" width="18" customWidth="1"/>
    <col min="6" max="6" width="48.85546875" customWidth="1"/>
    <col min="9" max="9" width="16.140625" customWidth="1"/>
  </cols>
  <sheetData>
    <row r="1" spans="1:9" x14ac:dyDescent="0.25">
      <c r="A1" s="1" t="s">
        <v>20</v>
      </c>
    </row>
    <row r="2" spans="1:9" ht="15.75" thickBot="1" x14ac:dyDescent="0.3">
      <c r="A2" s="1" t="s">
        <v>32</v>
      </c>
    </row>
    <row r="3" spans="1:9" ht="15.75" thickBot="1" x14ac:dyDescent="0.3">
      <c r="B3" s="34" t="s">
        <v>21</v>
      </c>
      <c r="C3" s="31" t="s">
        <v>22</v>
      </c>
      <c r="D3" s="31" t="s">
        <v>23</v>
      </c>
      <c r="E3" s="31" t="s">
        <v>24</v>
      </c>
      <c r="F3" s="44" t="s">
        <v>18</v>
      </c>
      <c r="G3" s="1"/>
      <c r="H3" s="1"/>
      <c r="I3" s="1"/>
    </row>
    <row r="4" spans="1:9" ht="23.1" customHeight="1" thickBot="1" x14ac:dyDescent="0.3">
      <c r="B4" s="29">
        <v>300000</v>
      </c>
      <c r="C4" s="28">
        <v>350000</v>
      </c>
      <c r="D4" s="28">
        <v>400000</v>
      </c>
      <c r="E4" s="35">
        <v>450000</v>
      </c>
      <c r="F4" s="45" t="s">
        <v>25</v>
      </c>
    </row>
    <row r="5" spans="1:9" ht="15.75" thickBot="1" x14ac:dyDescent="0.3">
      <c r="A5" s="6" t="s">
        <v>16</v>
      </c>
      <c r="B5" s="13">
        <f>(5*(2*B4-B4)/(B4)*0.3)</f>
        <v>1.5</v>
      </c>
      <c r="C5" s="21">
        <f>(5*(2*B4-C4)/(B4)*0.3)</f>
        <v>1.25</v>
      </c>
      <c r="D5" s="21">
        <f>(5*(2*B4-D4)/(B4)*0.3)</f>
        <v>1</v>
      </c>
      <c r="E5" s="13">
        <f>(5*(2*B4-E4)/(B4)*0.3)</f>
        <v>0.75</v>
      </c>
      <c r="F5" s="45"/>
    </row>
    <row r="6" spans="1:9" ht="15.75" thickBot="1" x14ac:dyDescent="0.3">
      <c r="A6" s="2"/>
      <c r="B6" s="11"/>
      <c r="C6" s="12"/>
      <c r="D6" s="12"/>
      <c r="E6" s="36"/>
      <c r="F6" s="45"/>
    </row>
    <row r="7" spans="1:9" ht="15.75" thickBot="1" x14ac:dyDescent="0.3">
      <c r="C7" s="22"/>
      <c r="D7" s="22"/>
      <c r="F7" s="45"/>
    </row>
    <row r="8" spans="1:9" ht="15.75" thickBot="1" x14ac:dyDescent="0.3">
      <c r="A8" s="3" t="s">
        <v>26</v>
      </c>
      <c r="B8" s="49">
        <f>B9*0.3+B10*0.1</f>
        <v>1.6</v>
      </c>
      <c r="C8" s="49">
        <f>C9*0.3+C10*0.1</f>
        <v>1.6</v>
      </c>
      <c r="D8" s="49">
        <f>D9*0.3+D10*0.1</f>
        <v>1.6</v>
      </c>
      <c r="E8" s="49">
        <f>E9*0.3+E10*0.1</f>
        <v>1.6</v>
      </c>
      <c r="F8" s="45"/>
    </row>
    <row r="9" spans="1:9" ht="60" x14ac:dyDescent="0.25">
      <c r="A9" s="30" t="s">
        <v>33</v>
      </c>
      <c r="B9" s="8">
        <v>4</v>
      </c>
      <c r="C9" s="9">
        <v>4</v>
      </c>
      <c r="D9" s="9">
        <v>4</v>
      </c>
      <c r="E9" s="37">
        <v>4</v>
      </c>
      <c r="F9" s="45" t="s">
        <v>31</v>
      </c>
    </row>
    <row r="10" spans="1:9" ht="30" x14ac:dyDescent="0.25">
      <c r="A10" s="32" t="s">
        <v>29</v>
      </c>
      <c r="B10" s="33">
        <v>4</v>
      </c>
      <c r="C10" s="33">
        <v>4</v>
      </c>
      <c r="D10" s="33">
        <v>4</v>
      </c>
      <c r="E10" s="38">
        <v>4</v>
      </c>
      <c r="F10" s="45" t="s">
        <v>31</v>
      </c>
    </row>
    <row r="11" spans="1:9" ht="15.75" thickBot="1" x14ac:dyDescent="0.3">
      <c r="F11" s="45"/>
    </row>
    <row r="12" spans="1:9" ht="30.75" thickBot="1" x14ac:dyDescent="0.3">
      <c r="A12" s="4" t="s">
        <v>17</v>
      </c>
      <c r="B12" s="50">
        <f>B13*0.2+B14*0.1</f>
        <v>1.5</v>
      </c>
      <c r="C12" s="50">
        <f>C13*0.2+C14*0.1</f>
        <v>1.5</v>
      </c>
      <c r="D12" s="50">
        <f>D13*0.2+D14*0.1</f>
        <v>1.5</v>
      </c>
      <c r="E12" s="51">
        <f>E13*0.2+E14*0.1</f>
        <v>1.4</v>
      </c>
      <c r="F12" s="45"/>
    </row>
    <row r="13" spans="1:9" ht="60.75" thickBot="1" x14ac:dyDescent="0.3">
      <c r="A13" s="5" t="s">
        <v>28</v>
      </c>
      <c r="B13" s="14">
        <v>5</v>
      </c>
      <c r="C13" s="23">
        <v>5</v>
      </c>
      <c r="D13" s="23">
        <v>5</v>
      </c>
      <c r="E13" s="39">
        <v>5</v>
      </c>
      <c r="F13" s="45" t="s">
        <v>31</v>
      </c>
    </row>
    <row r="14" spans="1:9" ht="45" x14ac:dyDescent="0.25">
      <c r="A14" s="16" t="s">
        <v>30</v>
      </c>
      <c r="B14" s="14">
        <v>5</v>
      </c>
      <c r="C14" s="23">
        <v>5</v>
      </c>
      <c r="D14" s="23">
        <v>5</v>
      </c>
      <c r="E14" s="39">
        <v>4</v>
      </c>
      <c r="F14" s="45" t="s">
        <v>31</v>
      </c>
    </row>
    <row r="15" spans="1:9" x14ac:dyDescent="0.25">
      <c r="A15" s="18"/>
      <c r="F15" s="45"/>
    </row>
    <row r="16" spans="1:9" x14ac:dyDescent="0.25">
      <c r="A16" s="1" t="s">
        <v>7</v>
      </c>
      <c r="F16" s="45"/>
    </row>
    <row r="17" spans="1:6" ht="45" x14ac:dyDescent="0.25">
      <c r="A17" s="27" t="s">
        <v>8</v>
      </c>
      <c r="C17" s="1" t="s">
        <v>4</v>
      </c>
      <c r="D17" s="1" t="s">
        <v>4</v>
      </c>
      <c r="E17" s="1" t="s">
        <v>4</v>
      </c>
      <c r="F17" s="45"/>
    </row>
    <row r="18" spans="1:6" ht="30" x14ac:dyDescent="0.25">
      <c r="A18" s="27" t="s">
        <v>9</v>
      </c>
      <c r="C18" s="1" t="s">
        <v>0</v>
      </c>
      <c r="D18" s="1" t="s">
        <v>0</v>
      </c>
      <c r="E18" s="1" t="s">
        <v>0</v>
      </c>
      <c r="F18" s="45"/>
    </row>
    <row r="19" spans="1:6" ht="45" x14ac:dyDescent="0.25">
      <c r="A19" s="27" t="s">
        <v>10</v>
      </c>
      <c r="C19" s="1" t="s">
        <v>5</v>
      </c>
      <c r="D19" s="1" t="s">
        <v>5</v>
      </c>
      <c r="E19" s="1" t="s">
        <v>5</v>
      </c>
      <c r="F19" s="45"/>
    </row>
    <row r="20" spans="1:6" ht="30" x14ac:dyDescent="0.25">
      <c r="A20" s="27" t="s">
        <v>11</v>
      </c>
      <c r="C20" s="1" t="s">
        <v>1</v>
      </c>
      <c r="D20" s="1" t="s">
        <v>1</v>
      </c>
      <c r="E20" s="1" t="s">
        <v>1</v>
      </c>
      <c r="F20" s="45"/>
    </row>
    <row r="21" spans="1:6" ht="30" x14ac:dyDescent="0.25">
      <c r="A21" s="27" t="s">
        <v>12</v>
      </c>
      <c r="C21" s="1" t="s">
        <v>6</v>
      </c>
      <c r="D21" s="1" t="s">
        <v>6</v>
      </c>
      <c r="E21" s="1" t="s">
        <v>6</v>
      </c>
      <c r="F21" s="45"/>
    </row>
    <row r="22" spans="1:6" ht="30" x14ac:dyDescent="0.25">
      <c r="A22" s="27" t="s">
        <v>13</v>
      </c>
      <c r="C22" s="1" t="s">
        <v>14</v>
      </c>
      <c r="D22" s="1" t="s">
        <v>14</v>
      </c>
      <c r="E22" s="1" t="s">
        <v>14</v>
      </c>
      <c r="F22" s="45"/>
    </row>
    <row r="23" spans="1:6" ht="40.5" customHeight="1" thickBot="1" x14ac:dyDescent="0.3">
      <c r="A23" s="1" t="s">
        <v>2</v>
      </c>
      <c r="F23" s="45"/>
    </row>
    <row r="24" spans="1:6" ht="15.75" thickBot="1" x14ac:dyDescent="0.3">
      <c r="B24" s="7"/>
      <c r="C24" s="17"/>
      <c r="D24" s="17"/>
      <c r="E24" s="40"/>
      <c r="F24" s="45"/>
    </row>
    <row r="25" spans="1:6" ht="15.75" thickBot="1" x14ac:dyDescent="0.3">
      <c r="A25" s="6" t="s">
        <v>15</v>
      </c>
      <c r="B25" s="20">
        <f>B5</f>
        <v>1.5</v>
      </c>
      <c r="C25" s="24">
        <f>C5</f>
        <v>1.25</v>
      </c>
      <c r="D25" s="24">
        <f>D5</f>
        <v>1</v>
      </c>
      <c r="E25" s="41">
        <f>E5</f>
        <v>0.75</v>
      </c>
      <c r="F25" s="45"/>
    </row>
    <row r="26" spans="1:6" ht="15.75" thickBot="1" x14ac:dyDescent="0.3">
      <c r="A26" s="3" t="s">
        <v>27</v>
      </c>
      <c r="B26" s="19">
        <f>B8</f>
        <v>1.6</v>
      </c>
      <c r="C26" s="25">
        <f>C8</f>
        <v>1.6</v>
      </c>
      <c r="D26" s="25">
        <f>D8</f>
        <v>1.6</v>
      </c>
      <c r="E26" s="42">
        <f>E8</f>
        <v>1.6</v>
      </c>
      <c r="F26" s="45"/>
    </row>
    <row r="27" spans="1:6" ht="15.75" thickBot="1" x14ac:dyDescent="0.3">
      <c r="A27" s="4" t="s">
        <v>19</v>
      </c>
      <c r="B27" s="46">
        <f>B12</f>
        <v>1.5</v>
      </c>
      <c r="C27" s="47">
        <f>C12</f>
        <v>1.5</v>
      </c>
      <c r="D27" s="47">
        <f>D12</f>
        <v>1.5</v>
      </c>
      <c r="E27" s="48">
        <f>E12</f>
        <v>1.4</v>
      </c>
      <c r="F27" s="45"/>
    </row>
    <row r="28" spans="1:6" ht="15.75" thickBot="1" x14ac:dyDescent="0.3">
      <c r="F28" s="45"/>
    </row>
    <row r="29" spans="1:6" ht="15.75" thickBot="1" x14ac:dyDescent="0.3">
      <c r="A29" s="10" t="s">
        <v>3</v>
      </c>
      <c r="B29" s="15">
        <f>B25+B26+B27</f>
        <v>4.5999999999999996</v>
      </c>
      <c r="C29" s="26">
        <f t="shared" ref="C29:D29" si="0">C25+C26+C27</f>
        <v>4.3499999999999996</v>
      </c>
      <c r="D29" s="26">
        <f t="shared" si="0"/>
        <v>4.0999999999999996</v>
      </c>
      <c r="E29" s="43">
        <f t="shared" ref="E29" si="1">E25+E26+E27</f>
        <v>3.75</v>
      </c>
      <c r="F29" s="45"/>
    </row>
    <row r="31" spans="1:6" x14ac:dyDescent="0.25">
      <c r="A31" s="1"/>
    </row>
    <row r="32" spans="1:6" x14ac:dyDescent="0.25">
      <c r="C32" s="1"/>
      <c r="D32" s="1"/>
      <c r="E32" s="1"/>
    </row>
    <row r="33" spans="3:5" x14ac:dyDescent="0.25">
      <c r="C33" s="1"/>
      <c r="D33" s="1"/>
      <c r="E33" s="1"/>
    </row>
    <row r="34" spans="3:5" x14ac:dyDescent="0.25">
      <c r="C34" s="1"/>
      <c r="D34" s="1"/>
      <c r="E34" s="1"/>
    </row>
    <row r="35" spans="3:5" x14ac:dyDescent="0.25">
      <c r="C35" s="1"/>
      <c r="D35" s="1"/>
      <c r="E35" s="1"/>
    </row>
    <row r="36" spans="3:5" x14ac:dyDescent="0.25">
      <c r="C36" s="1"/>
      <c r="D36" s="1"/>
      <c r="E36" s="1"/>
    </row>
  </sheetData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Hendrik Röwekamp</dc:creator>
  <cp:lastModifiedBy>Klaus Spenner</cp:lastModifiedBy>
  <cp:lastPrinted>2025-05-28T09:34:09Z</cp:lastPrinted>
  <dcterms:created xsi:type="dcterms:W3CDTF">2020-02-27T07:43:45Z</dcterms:created>
  <dcterms:modified xsi:type="dcterms:W3CDTF">2026-08-12T11:35:26Z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